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Novelty PCs\2024\Mar-24\"/>
    </mc:Choice>
  </mc:AlternateContent>
  <xr:revisionPtr revIDLastSave="0" documentId="8_{86BCC3E3-172A-436F-A559-B23EBBDA0A6C}" xr6:coauthVersionLast="47" xr6:coauthVersionMax="47" xr10:uidLastSave="{00000000-0000-0000-0000-000000000000}"/>
  <bookViews>
    <workbookView xWindow="1170" yWindow="1170" windowWidth="20520" windowHeight="11025" firstSheet="2" activeTab="3"/>
  </bookViews>
  <sheets>
    <sheet name="Current" sheetId="92" r:id="rId1"/>
    <sheet name="Summary" sheetId="36" r:id="rId2"/>
    <sheet name="050324S" sheetId="99" r:id="rId3"/>
    <sheet name="050324" sheetId="100" r:id="rId4"/>
    <sheet name="Summary-300911" sheetId="10" state="hidden" r:id="rId5"/>
  </sheets>
  <calcPr calcId="181029" fullPrecision="0"/>
</workbook>
</file>

<file path=xl/calcChain.xml><?xml version="1.0" encoding="utf-8"?>
<calcChain xmlns="http://schemas.openxmlformats.org/spreadsheetml/2006/main">
  <c r="H8" i="99" l="1"/>
  <c r="H9" i="99"/>
  <c r="H10" i="99"/>
  <c r="H11" i="99"/>
  <c r="H12" i="99"/>
  <c r="H13" i="99"/>
  <c r="H14" i="99"/>
  <c r="H15" i="99"/>
  <c r="H16" i="99"/>
  <c r="P16" i="100"/>
  <c r="R16" i="100"/>
  <c r="Q16" i="100"/>
  <c r="P15" i="100"/>
  <c r="P14" i="100"/>
  <c r="P13" i="100"/>
  <c r="R13" i="100"/>
  <c r="Q13" i="100"/>
  <c r="P12" i="100"/>
  <c r="R12" i="100"/>
  <c r="P11" i="100"/>
  <c r="R11" i="100"/>
  <c r="P10" i="100"/>
  <c r="R10" i="100"/>
  <c r="P9" i="100"/>
  <c r="R9" i="100"/>
  <c r="P8" i="100"/>
  <c r="R8" i="100"/>
  <c r="P7" i="100"/>
  <c r="R7" i="100"/>
  <c r="P5" i="100"/>
  <c r="R5" i="100"/>
  <c r="C42" i="99"/>
  <c r="H21" i="99"/>
  <c r="H18" i="99"/>
  <c r="H17" i="99"/>
  <c r="C42" i="92"/>
  <c r="H21" i="92"/>
  <c r="H8" i="92"/>
  <c r="H19" i="92"/>
  <c r="H23" i="92"/>
  <c r="H9" i="92"/>
  <c r="H10" i="92"/>
  <c r="H11" i="92"/>
  <c r="H12" i="92"/>
  <c r="H13" i="92"/>
  <c r="H14" i="92"/>
  <c r="H15" i="92"/>
  <c r="H16" i="92"/>
  <c r="H17" i="92"/>
  <c r="H18" i="92"/>
  <c r="H8" i="36"/>
  <c r="H19" i="36"/>
  <c r="H9" i="36"/>
  <c r="H10" i="36"/>
  <c r="H11" i="36"/>
  <c r="H12" i="36"/>
  <c r="H13" i="36"/>
  <c r="H15" i="36"/>
  <c r="H16" i="36"/>
  <c r="H17" i="36"/>
  <c r="H18" i="36"/>
  <c r="H14" i="36"/>
  <c r="C42" i="36"/>
  <c r="H21" i="36"/>
  <c r="C27" i="10"/>
  <c r="H21" i="10"/>
  <c r="H8" i="10"/>
  <c r="H19" i="10"/>
  <c r="H9" i="10"/>
  <c r="H10" i="10"/>
  <c r="H11" i="10"/>
  <c r="H12" i="10"/>
  <c r="H13" i="10"/>
  <c r="H14" i="10"/>
  <c r="H15" i="10"/>
  <c r="H16" i="10"/>
  <c r="H17" i="10"/>
  <c r="H18" i="10"/>
  <c r="H23" i="10"/>
  <c r="H23" i="36"/>
  <c r="Q11" i="100"/>
  <c r="R15" i="100"/>
  <c r="Q15" i="100"/>
  <c r="Q7" i="100"/>
  <c r="Q8" i="100"/>
  <c r="R14" i="100"/>
  <c r="Q14" i="100"/>
  <c r="Q12" i="100"/>
  <c r="Q9" i="100"/>
  <c r="R18" i="100"/>
  <c r="Q5" i="100"/>
  <c r="P18" i="100"/>
  <c r="H19" i="99"/>
  <c r="H23" i="99"/>
  <c r="Q18" i="100"/>
</calcChain>
</file>

<file path=xl/sharedStrings.xml><?xml version="1.0" encoding="utf-8"?>
<sst xmlns="http://schemas.openxmlformats.org/spreadsheetml/2006/main" count="110" uniqueCount="46">
  <si>
    <t>Post</t>
  </si>
  <si>
    <t>Fuel</t>
  </si>
  <si>
    <t>Travel</t>
  </si>
  <si>
    <t>Materials</t>
  </si>
  <si>
    <t>Entertaining</t>
  </si>
  <si>
    <t>Stationery</t>
  </si>
  <si>
    <t>Car Repair</t>
  </si>
  <si>
    <t>TOTAL</t>
  </si>
  <si>
    <t>Total</t>
  </si>
  <si>
    <t>VAT</t>
  </si>
  <si>
    <t>Net</t>
  </si>
  <si>
    <t>Canteen</t>
  </si>
  <si>
    <t>Maintenenace</t>
  </si>
  <si>
    <t>Date</t>
  </si>
  <si>
    <t>Description</t>
  </si>
  <si>
    <t>£</t>
  </si>
  <si>
    <t>Total Vouchers</t>
  </si>
  <si>
    <t>£1</t>
  </si>
  <si>
    <t>£2</t>
  </si>
  <si>
    <t>DKP Milk</t>
  </si>
  <si>
    <t>DKP Parking</t>
  </si>
  <si>
    <t>Cash in Tin</t>
  </si>
  <si>
    <t>£20</t>
  </si>
  <si>
    <t>£10</t>
  </si>
  <si>
    <t>£5</t>
  </si>
  <si>
    <t>£0.20</t>
  </si>
  <si>
    <t>£0.50</t>
  </si>
  <si>
    <t>£0.10</t>
  </si>
  <si>
    <t>£0.05</t>
  </si>
  <si>
    <t>£0.02</t>
  </si>
  <si>
    <t>£0.01</t>
  </si>
  <si>
    <t>Total Cash in Box</t>
  </si>
  <si>
    <t xml:space="preserve">Total Vouchers </t>
  </si>
  <si>
    <t>Float</t>
  </si>
  <si>
    <t>Total Float</t>
  </si>
  <si>
    <t>Milk</t>
  </si>
  <si>
    <t>JT Post</t>
  </si>
  <si>
    <t>JD parking North Uni</t>
  </si>
  <si>
    <t>DKP Paint</t>
  </si>
  <si>
    <t>DKP Pizzas x 3</t>
  </si>
  <si>
    <t>Petty Cash 30th September  2011</t>
  </si>
  <si>
    <t xml:space="preserve">Petty Cash </t>
  </si>
  <si>
    <t>Mileage</t>
  </si>
  <si>
    <t>Petty Cash Box</t>
  </si>
  <si>
    <t>Coffee</t>
  </si>
  <si>
    <t>Petty Cash to 21/02/2024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</si>
</sst>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66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2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4" fillId="0" borderId="1" xfId="0" applyFont="1" applyBorder="1"/>
    <xf numFmtId="2" fontId="4" fillId="0" borderId="1" xfId="0" applyNumberFormat="1" applyFont="1" applyBorder="1"/>
    <xf numFmtId="0" fontId="1" fillId="0" borderId="1" xfId="0" applyFont="1" applyBorder="1"/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14" fontId="0" fillId="0" borderId="1" xfId="0" quotePrefix="1" applyNumberFormat="1" applyBorder="1"/>
    <xf numFmtId="2" fontId="1" fillId="0" borderId="1" xfId="0" applyNumberFormat="1" applyFont="1" applyBorder="1"/>
    <xf numFmtId="14" fontId="1" fillId="0" borderId="0" xfId="0" applyNumberFormat="1" applyFont="1"/>
    <xf numFmtId="2" fontId="0" fillId="0" borderId="0" xfId="0" applyNumberFormat="1" applyFill="1"/>
    <xf numFmtId="0" fontId="1" fillId="2" borderId="0" xfId="0" applyFont="1" applyFill="1"/>
    <xf numFmtId="2" fontId="1" fillId="2" borderId="0" xfId="0" applyNumberFormat="1" applyFont="1" applyFill="1"/>
    <xf numFmtId="2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2:N42"/>
  <sheetViews>
    <sheetView showGridLines="0" workbookViewId="0">
      <selection activeCell="G8" sqref="G8:G18"/>
    </sheetView>
  </sheetViews>
  <sheetFormatPr defaultRowHeight="12.75" x14ac:dyDescent="0.2"/>
  <cols>
    <col min="1" max="1" width="10.42578125" customWidth="1"/>
    <col min="2" max="2" width="31.28515625" customWidth="1"/>
    <col min="3" max="3" width="12.7109375" style="1" customWidth="1"/>
    <col min="4" max="5" width="5.5703125" style="1" bestFit="1" customWidth="1"/>
    <col min="6" max="6" width="16.42578125" style="1" customWidth="1"/>
    <col min="7" max="7" width="13.140625" style="1" customWidth="1"/>
    <col min="8" max="8" width="11.85546875" style="1" customWidth="1"/>
    <col min="9" max="9" width="5.5703125" style="1" customWidth="1"/>
    <col min="10" max="10" width="5.5703125" style="1" bestFit="1" customWidth="1"/>
    <col min="11" max="11" width="7.42578125" customWidth="1"/>
  </cols>
  <sheetData>
    <row r="2" spans="1:14" ht="15" x14ac:dyDescent="0.2">
      <c r="C2" s="3" t="s">
        <v>41</v>
      </c>
      <c r="F2" s="16">
        <v>43872</v>
      </c>
    </row>
    <row r="3" spans="1:14" ht="15" x14ac:dyDescent="0.2">
      <c r="C3" s="3"/>
    </row>
    <row r="4" spans="1:14" ht="15" x14ac:dyDescent="0.2">
      <c r="C4" s="3"/>
      <c r="F4" s="2" t="s">
        <v>34</v>
      </c>
      <c r="G4" s="2"/>
      <c r="H4" s="2">
        <v>250</v>
      </c>
    </row>
    <row r="5" spans="1:14" ht="15" x14ac:dyDescent="0.2">
      <c r="C5" s="3"/>
    </row>
    <row r="7" spans="1:14" x14ac:dyDescent="0.2">
      <c r="A7" s="13" t="s">
        <v>13</v>
      </c>
      <c r="B7" s="11" t="s">
        <v>14</v>
      </c>
      <c r="C7" s="12" t="s">
        <v>15</v>
      </c>
      <c r="F7" s="13" t="s">
        <v>21</v>
      </c>
      <c r="G7" s="11"/>
      <c r="H7" s="12"/>
      <c r="L7" s="5"/>
      <c r="M7" s="5"/>
      <c r="N7" s="5"/>
    </row>
    <row r="8" spans="1:14" x14ac:dyDescent="0.2">
      <c r="A8" s="7"/>
      <c r="B8" s="6"/>
      <c r="C8" s="8"/>
      <c r="F8" s="14" t="s">
        <v>22</v>
      </c>
      <c r="G8" s="6"/>
      <c r="H8" s="8">
        <f t="shared" ref="H8:H18" si="0">G8*F8</f>
        <v>0</v>
      </c>
      <c r="L8" s="1"/>
      <c r="M8" s="1"/>
      <c r="N8" s="1"/>
    </row>
    <row r="9" spans="1:14" x14ac:dyDescent="0.2">
      <c r="A9" s="7"/>
      <c r="B9" s="6"/>
      <c r="C9" s="8"/>
      <c r="F9" s="14" t="s">
        <v>23</v>
      </c>
      <c r="G9" s="6"/>
      <c r="H9" s="8">
        <f t="shared" si="0"/>
        <v>0</v>
      </c>
      <c r="L9" s="1"/>
      <c r="M9" s="1"/>
      <c r="N9" s="1"/>
    </row>
    <row r="10" spans="1:14" x14ac:dyDescent="0.2">
      <c r="A10" s="7"/>
      <c r="B10" s="6"/>
      <c r="C10" s="8"/>
      <c r="F10" s="14" t="s">
        <v>24</v>
      </c>
      <c r="G10" s="6"/>
      <c r="H10" s="8">
        <f t="shared" si="0"/>
        <v>0</v>
      </c>
      <c r="L10" s="1"/>
      <c r="M10" s="1"/>
      <c r="N10" s="1"/>
    </row>
    <row r="11" spans="1:14" x14ac:dyDescent="0.2">
      <c r="A11" s="7"/>
      <c r="B11" s="6"/>
      <c r="C11" s="8"/>
      <c r="F11" s="7" t="s">
        <v>18</v>
      </c>
      <c r="G11" s="6"/>
      <c r="H11" s="8">
        <f t="shared" si="0"/>
        <v>0</v>
      </c>
      <c r="L11" s="1"/>
      <c r="M11" s="1"/>
      <c r="N11" s="1"/>
    </row>
    <row r="12" spans="1:14" x14ac:dyDescent="0.2">
      <c r="A12" s="7"/>
      <c r="B12" s="6"/>
      <c r="C12" s="8"/>
      <c r="F12" s="7" t="s">
        <v>17</v>
      </c>
      <c r="G12" s="6"/>
      <c r="H12" s="8">
        <f t="shared" si="0"/>
        <v>0</v>
      </c>
      <c r="L12" s="1"/>
      <c r="M12" s="1"/>
      <c r="N12" s="1"/>
    </row>
    <row r="13" spans="1:14" x14ac:dyDescent="0.2">
      <c r="A13" s="7"/>
      <c r="B13" s="6"/>
      <c r="C13" s="8"/>
      <c r="F13" s="14" t="s">
        <v>26</v>
      </c>
      <c r="G13" s="6"/>
      <c r="H13" s="8">
        <f t="shared" si="0"/>
        <v>0</v>
      </c>
      <c r="L13" s="1"/>
      <c r="M13" s="1"/>
      <c r="N13" s="1"/>
    </row>
    <row r="14" spans="1:14" x14ac:dyDescent="0.2">
      <c r="A14" s="7"/>
      <c r="B14" s="6"/>
      <c r="C14" s="8"/>
      <c r="F14" s="14" t="s">
        <v>25</v>
      </c>
      <c r="G14" s="6"/>
      <c r="H14" s="8">
        <f t="shared" si="0"/>
        <v>0</v>
      </c>
      <c r="L14" s="1"/>
      <c r="M14" s="1"/>
      <c r="N14" s="1"/>
    </row>
    <row r="15" spans="1:14" x14ac:dyDescent="0.2">
      <c r="A15" s="7"/>
      <c r="B15" s="6"/>
      <c r="C15" s="8"/>
      <c r="F15" s="14" t="s">
        <v>27</v>
      </c>
      <c r="G15" s="6"/>
      <c r="H15" s="8">
        <f t="shared" si="0"/>
        <v>0</v>
      </c>
      <c r="L15" s="1"/>
      <c r="M15" s="1"/>
      <c r="N15" s="1"/>
    </row>
    <row r="16" spans="1:14" x14ac:dyDescent="0.2">
      <c r="A16" s="7"/>
      <c r="B16" s="6"/>
      <c r="C16" s="8"/>
      <c r="F16" s="14" t="s">
        <v>28</v>
      </c>
      <c r="G16" s="6"/>
      <c r="H16" s="8">
        <f t="shared" si="0"/>
        <v>0</v>
      </c>
      <c r="L16" s="1"/>
      <c r="M16" s="1"/>
      <c r="N16" s="1"/>
    </row>
    <row r="17" spans="1:14" x14ac:dyDescent="0.2">
      <c r="A17" s="7"/>
      <c r="B17" s="6"/>
      <c r="C17" s="8"/>
      <c r="F17" s="14" t="s">
        <v>29</v>
      </c>
      <c r="G17" s="6"/>
      <c r="H17" s="8">
        <f t="shared" si="0"/>
        <v>0</v>
      </c>
      <c r="L17" s="1"/>
      <c r="M17" s="1"/>
      <c r="N17" s="1"/>
    </row>
    <row r="18" spans="1:14" x14ac:dyDescent="0.2">
      <c r="A18" s="7"/>
      <c r="B18" s="9"/>
      <c r="C18" s="8"/>
      <c r="F18" s="14" t="s">
        <v>30</v>
      </c>
      <c r="G18" s="6"/>
      <c r="H18" s="8">
        <f t="shared" si="0"/>
        <v>0</v>
      </c>
      <c r="L18" s="1"/>
      <c r="M18" s="1"/>
      <c r="N18" s="1"/>
    </row>
    <row r="19" spans="1:14" x14ac:dyDescent="0.2">
      <c r="A19" s="7"/>
      <c r="B19" s="6"/>
      <c r="C19" s="8"/>
      <c r="F19" s="1" t="s">
        <v>31</v>
      </c>
      <c r="H19" s="1">
        <f>SUM(H8:H18)</f>
        <v>0</v>
      </c>
    </row>
    <row r="20" spans="1:14" x14ac:dyDescent="0.2">
      <c r="A20" s="7"/>
      <c r="B20" s="6"/>
      <c r="C20" s="10"/>
      <c r="D20" s="2"/>
      <c r="E20" s="2"/>
      <c r="I20" s="2"/>
      <c r="J20" s="2"/>
      <c r="K20" s="4"/>
      <c r="L20" s="2"/>
      <c r="M20" s="2"/>
      <c r="N20" s="2"/>
    </row>
    <row r="21" spans="1:14" x14ac:dyDescent="0.2">
      <c r="A21" s="7"/>
      <c r="B21" s="6"/>
      <c r="C21" s="8"/>
      <c r="F21" s="1" t="s">
        <v>32</v>
      </c>
      <c r="H21" s="1">
        <f>+C42</f>
        <v>0</v>
      </c>
    </row>
    <row r="22" spans="1:14" x14ac:dyDescent="0.2">
      <c r="A22" s="7"/>
      <c r="B22" s="9"/>
      <c r="C22" s="8"/>
    </row>
    <row r="23" spans="1:14" x14ac:dyDescent="0.2">
      <c r="A23" s="7"/>
      <c r="B23" s="9"/>
      <c r="C23" s="8"/>
      <c r="F23" s="1" t="s">
        <v>33</v>
      </c>
      <c r="H23" s="1">
        <f>+H21+H19</f>
        <v>0</v>
      </c>
    </row>
    <row r="24" spans="1:14" x14ac:dyDescent="0.2">
      <c r="A24" s="7"/>
      <c r="B24" s="9"/>
      <c r="C24" s="8"/>
    </row>
    <row r="25" spans="1:14" x14ac:dyDescent="0.2">
      <c r="A25" s="7"/>
      <c r="B25" s="9"/>
      <c r="C25" s="8"/>
    </row>
    <row r="26" spans="1:14" x14ac:dyDescent="0.2">
      <c r="A26" s="7"/>
      <c r="B26" s="9"/>
      <c r="C26" s="8"/>
    </row>
    <row r="27" spans="1:14" x14ac:dyDescent="0.2">
      <c r="A27" s="7"/>
      <c r="B27" s="9"/>
      <c r="C27" s="8"/>
    </row>
    <row r="28" spans="1:14" x14ac:dyDescent="0.2">
      <c r="A28" s="7"/>
      <c r="B28" s="9"/>
      <c r="C28" s="8"/>
    </row>
    <row r="29" spans="1:14" x14ac:dyDescent="0.2">
      <c r="A29" s="7"/>
      <c r="B29" s="9"/>
      <c r="C29" s="8"/>
    </row>
    <row r="30" spans="1:14" x14ac:dyDescent="0.2">
      <c r="A30" s="7"/>
      <c r="B30" s="9"/>
      <c r="C30" s="8"/>
    </row>
    <row r="31" spans="1:14" x14ac:dyDescent="0.2">
      <c r="A31" s="7"/>
      <c r="B31" s="9"/>
      <c r="C31" s="8"/>
    </row>
    <row r="32" spans="1:14" x14ac:dyDescent="0.2">
      <c r="A32" s="7"/>
      <c r="B32" s="9"/>
      <c r="C32" s="8"/>
    </row>
    <row r="33" spans="1:3" x14ac:dyDescent="0.2">
      <c r="A33" s="7"/>
      <c r="B33" s="9"/>
      <c r="C33" s="8"/>
    </row>
    <row r="34" spans="1:3" x14ac:dyDescent="0.2">
      <c r="A34" s="7"/>
      <c r="B34" s="9"/>
      <c r="C34" s="8"/>
    </row>
    <row r="35" spans="1:3" x14ac:dyDescent="0.2">
      <c r="A35" s="7"/>
      <c r="B35" s="9"/>
      <c r="C35" s="8"/>
    </row>
    <row r="36" spans="1:3" x14ac:dyDescent="0.2">
      <c r="A36" s="7"/>
      <c r="B36" s="9"/>
      <c r="C36" s="8"/>
    </row>
    <row r="37" spans="1:3" x14ac:dyDescent="0.2">
      <c r="A37" s="7"/>
      <c r="B37" s="9"/>
      <c r="C37" s="8"/>
    </row>
    <row r="38" spans="1:3" x14ac:dyDescent="0.2">
      <c r="A38" s="7"/>
      <c r="B38" s="9"/>
      <c r="C38" s="8"/>
    </row>
    <row r="39" spans="1:3" x14ac:dyDescent="0.2">
      <c r="A39" s="7"/>
      <c r="B39" s="9"/>
      <c r="C39" s="8"/>
    </row>
    <row r="40" spans="1:3" x14ac:dyDescent="0.2">
      <c r="A40" s="7"/>
      <c r="B40" s="9"/>
      <c r="C40" s="8"/>
    </row>
    <row r="41" spans="1:3" x14ac:dyDescent="0.2">
      <c r="A41" s="6"/>
      <c r="B41" s="6"/>
      <c r="C41" s="8"/>
    </row>
    <row r="42" spans="1:3" x14ac:dyDescent="0.2">
      <c r="A42" s="6"/>
      <c r="B42" s="11" t="s">
        <v>16</v>
      </c>
      <c r="C42" s="15">
        <f>SUM(C8:C41)</f>
        <v>0</v>
      </c>
    </row>
  </sheetData>
  <phoneticPr fontId="3" type="noConversion"/>
  <pageMargins left="0.75" right="0.38" top="1" bottom="1" header="0.5" footer="0.5"/>
  <pageSetup paperSize="9" scale="8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42"/>
  <sheetViews>
    <sheetView showGridLines="0" workbookViewId="0">
      <selection activeCell="G8" sqref="G8:G19"/>
    </sheetView>
  </sheetViews>
  <sheetFormatPr defaultRowHeight="12.75" x14ac:dyDescent="0.2"/>
  <cols>
    <col min="1" max="1" width="10.42578125" customWidth="1"/>
    <col min="2" max="2" width="31.28515625" customWidth="1"/>
    <col min="3" max="3" width="12.7109375" style="1" customWidth="1"/>
    <col min="4" max="5" width="5.5703125" style="1" bestFit="1" customWidth="1"/>
    <col min="6" max="6" width="16.42578125" style="1" customWidth="1"/>
    <col min="7" max="7" width="13.140625" style="1" customWidth="1"/>
    <col min="8" max="8" width="11.85546875" style="1" customWidth="1"/>
    <col min="9" max="9" width="5.5703125" style="1" customWidth="1"/>
    <col min="10" max="10" width="5.5703125" style="1" bestFit="1" customWidth="1"/>
    <col min="11" max="11" width="7.42578125" customWidth="1"/>
  </cols>
  <sheetData>
    <row r="2" spans="1:14" ht="15" x14ac:dyDescent="0.2">
      <c r="C2" s="3" t="s">
        <v>41</v>
      </c>
      <c r="F2" s="16">
        <v>44077</v>
      </c>
    </row>
    <row r="3" spans="1:14" ht="15" x14ac:dyDescent="0.2">
      <c r="C3" s="3"/>
    </row>
    <row r="4" spans="1:14" ht="15" x14ac:dyDescent="0.2">
      <c r="C4" s="3"/>
      <c r="F4" s="2" t="s">
        <v>34</v>
      </c>
      <c r="G4" s="2"/>
      <c r="H4" s="2">
        <v>250</v>
      </c>
    </row>
    <row r="5" spans="1:14" ht="15" x14ac:dyDescent="0.2">
      <c r="C5" s="3"/>
    </row>
    <row r="7" spans="1:14" x14ac:dyDescent="0.2">
      <c r="A7" s="13" t="s">
        <v>13</v>
      </c>
      <c r="B7" s="11" t="s">
        <v>14</v>
      </c>
      <c r="C7" s="12" t="s">
        <v>15</v>
      </c>
      <c r="F7" s="13" t="s">
        <v>21</v>
      </c>
      <c r="G7" s="11"/>
      <c r="H7" s="12"/>
      <c r="L7" s="5"/>
      <c r="M7" s="5"/>
      <c r="N7" s="5"/>
    </row>
    <row r="8" spans="1:14" x14ac:dyDescent="0.2">
      <c r="A8" s="7"/>
      <c r="B8" s="9"/>
      <c r="C8" s="8"/>
      <c r="F8" s="14" t="s">
        <v>22</v>
      </c>
      <c r="G8" s="6"/>
      <c r="H8" s="8">
        <f t="shared" ref="H8:H13" si="0">G8*F8</f>
        <v>0</v>
      </c>
      <c r="L8" s="1"/>
      <c r="M8" s="1"/>
      <c r="N8" s="1"/>
    </row>
    <row r="9" spans="1:14" x14ac:dyDescent="0.2">
      <c r="A9" s="7"/>
      <c r="B9" s="9"/>
      <c r="C9" s="8"/>
      <c r="F9" s="14" t="s">
        <v>23</v>
      </c>
      <c r="G9" s="6"/>
      <c r="H9" s="8">
        <f t="shared" si="0"/>
        <v>0</v>
      </c>
      <c r="L9" s="1"/>
      <c r="M9" s="1"/>
      <c r="N9" s="1"/>
    </row>
    <row r="10" spans="1:14" x14ac:dyDescent="0.2">
      <c r="A10" s="7"/>
      <c r="B10" s="9"/>
      <c r="C10" s="8"/>
      <c r="F10" s="14" t="s">
        <v>24</v>
      </c>
      <c r="G10" s="6"/>
      <c r="H10" s="8">
        <f t="shared" si="0"/>
        <v>0</v>
      </c>
      <c r="L10" s="1"/>
      <c r="M10" s="1"/>
      <c r="N10" s="1"/>
    </row>
    <row r="11" spans="1:14" x14ac:dyDescent="0.2">
      <c r="A11" s="7"/>
      <c r="B11" s="9"/>
      <c r="C11" s="8"/>
      <c r="F11" s="7" t="s">
        <v>18</v>
      </c>
      <c r="G11" s="6"/>
      <c r="H11" s="8">
        <f t="shared" si="0"/>
        <v>0</v>
      </c>
      <c r="L11" s="1"/>
      <c r="M11" s="1"/>
      <c r="N11" s="1"/>
    </row>
    <row r="12" spans="1:14" x14ac:dyDescent="0.2">
      <c r="A12" s="7"/>
      <c r="B12" s="9"/>
      <c r="C12" s="8"/>
      <c r="F12" s="7" t="s">
        <v>17</v>
      </c>
      <c r="G12" s="6"/>
      <c r="H12" s="8">
        <f t="shared" si="0"/>
        <v>0</v>
      </c>
      <c r="L12" s="1"/>
      <c r="M12" s="1"/>
      <c r="N12" s="1"/>
    </row>
    <row r="13" spans="1:14" x14ac:dyDescent="0.2">
      <c r="A13" s="7"/>
      <c r="B13" s="9"/>
      <c r="C13" s="8"/>
      <c r="F13" s="14" t="s">
        <v>26</v>
      </c>
      <c r="G13" s="6"/>
      <c r="H13" s="8">
        <f t="shared" si="0"/>
        <v>0</v>
      </c>
      <c r="L13" s="1"/>
      <c r="M13" s="1"/>
      <c r="N13" s="1"/>
    </row>
    <row r="14" spans="1:14" x14ac:dyDescent="0.2">
      <c r="A14" s="7"/>
      <c r="B14" s="9"/>
      <c r="C14" s="8"/>
      <c r="F14" s="14" t="s">
        <v>25</v>
      </c>
      <c r="G14" s="6"/>
      <c r="H14" s="8">
        <f>G14*F14</f>
        <v>0</v>
      </c>
      <c r="L14" s="1"/>
      <c r="M14" s="1"/>
      <c r="N14" s="1"/>
    </row>
    <row r="15" spans="1:14" x14ac:dyDescent="0.2">
      <c r="A15" s="7"/>
      <c r="B15" s="9"/>
      <c r="C15" s="8"/>
      <c r="F15" s="14" t="s">
        <v>27</v>
      </c>
      <c r="G15" s="6"/>
      <c r="H15" s="8">
        <f>G15*F15</f>
        <v>0</v>
      </c>
      <c r="L15" s="1"/>
      <c r="M15" s="1"/>
      <c r="N15" s="1"/>
    </row>
    <row r="16" spans="1:14" x14ac:dyDescent="0.2">
      <c r="A16" s="7"/>
      <c r="B16" s="9"/>
      <c r="C16" s="8"/>
      <c r="F16" s="14" t="s">
        <v>28</v>
      </c>
      <c r="G16" s="6"/>
      <c r="H16" s="8">
        <f>G16*F16</f>
        <v>0</v>
      </c>
      <c r="L16" s="1"/>
      <c r="M16" s="1"/>
      <c r="N16" s="1"/>
    </row>
    <row r="17" spans="1:14" x14ac:dyDescent="0.2">
      <c r="A17" s="7"/>
      <c r="B17" s="6"/>
      <c r="C17" s="8"/>
      <c r="F17" s="14" t="s">
        <v>29</v>
      </c>
      <c r="G17" s="6"/>
      <c r="H17" s="8">
        <f>G17*F17</f>
        <v>0</v>
      </c>
      <c r="L17" s="1"/>
      <c r="M17" s="1"/>
      <c r="N17" s="1"/>
    </row>
    <row r="18" spans="1:14" x14ac:dyDescent="0.2">
      <c r="A18" s="7"/>
      <c r="B18" s="6"/>
      <c r="C18" s="8"/>
      <c r="F18" s="14" t="s">
        <v>30</v>
      </c>
      <c r="G18" s="6"/>
      <c r="H18" s="8">
        <f>G18*F18</f>
        <v>0</v>
      </c>
      <c r="L18" s="1"/>
      <c r="M18" s="1"/>
      <c r="N18" s="1"/>
    </row>
    <row r="19" spans="1:14" x14ac:dyDescent="0.2">
      <c r="A19" s="7"/>
      <c r="B19" s="6"/>
      <c r="C19" s="8"/>
      <c r="F19" s="1" t="s">
        <v>31</v>
      </c>
      <c r="H19" s="1">
        <f>SUM(H8:H18)</f>
        <v>0</v>
      </c>
    </row>
    <row r="20" spans="1:14" x14ac:dyDescent="0.2">
      <c r="A20" s="7"/>
      <c r="B20" s="6"/>
      <c r="C20" s="10"/>
      <c r="D20" s="2"/>
      <c r="E20" s="2"/>
      <c r="I20" s="2"/>
      <c r="J20" s="2"/>
      <c r="K20" s="4"/>
      <c r="L20" s="2"/>
      <c r="M20" s="2"/>
      <c r="N20" s="2"/>
    </row>
    <row r="21" spans="1:14" x14ac:dyDescent="0.2">
      <c r="A21" s="7"/>
      <c r="B21" s="6"/>
      <c r="C21" s="8"/>
      <c r="F21" s="1" t="s">
        <v>32</v>
      </c>
      <c r="H21" s="1">
        <f>+C42</f>
        <v>0</v>
      </c>
    </row>
    <row r="22" spans="1:14" x14ac:dyDescent="0.2">
      <c r="A22" s="7"/>
      <c r="B22" s="9"/>
      <c r="C22" s="8"/>
    </row>
    <row r="23" spans="1:14" x14ac:dyDescent="0.2">
      <c r="A23" s="7"/>
      <c r="B23" s="9"/>
      <c r="C23" s="8"/>
      <c r="F23" s="1" t="s">
        <v>33</v>
      </c>
      <c r="H23" s="1">
        <f>+H21+H19</f>
        <v>0</v>
      </c>
    </row>
    <row r="24" spans="1:14" x14ac:dyDescent="0.2">
      <c r="A24" s="7"/>
      <c r="B24" s="9"/>
      <c r="C24" s="8"/>
    </row>
    <row r="25" spans="1:14" x14ac:dyDescent="0.2">
      <c r="A25" s="7"/>
      <c r="B25" s="9"/>
      <c r="C25" s="8"/>
    </row>
    <row r="26" spans="1:14" x14ac:dyDescent="0.2">
      <c r="A26" s="7"/>
      <c r="B26" s="9"/>
      <c r="C26" s="8"/>
    </row>
    <row r="27" spans="1:14" x14ac:dyDescent="0.2">
      <c r="A27" s="7"/>
      <c r="B27" s="9"/>
      <c r="C27" s="8"/>
    </row>
    <row r="28" spans="1:14" x14ac:dyDescent="0.2">
      <c r="A28" s="7"/>
      <c r="B28" s="9"/>
      <c r="C28" s="8"/>
    </row>
    <row r="29" spans="1:14" x14ac:dyDescent="0.2">
      <c r="A29" s="7"/>
      <c r="B29" s="9"/>
      <c r="C29" s="8"/>
    </row>
    <row r="30" spans="1:14" x14ac:dyDescent="0.2">
      <c r="A30" s="7"/>
      <c r="B30" s="9"/>
      <c r="C30" s="8"/>
    </row>
    <row r="31" spans="1:14" x14ac:dyDescent="0.2">
      <c r="A31" s="7"/>
      <c r="B31" s="9"/>
      <c r="C31" s="8"/>
    </row>
    <row r="32" spans="1:14" x14ac:dyDescent="0.2">
      <c r="A32" s="7"/>
      <c r="B32" s="9"/>
      <c r="C32" s="8"/>
    </row>
    <row r="33" spans="1:3" x14ac:dyDescent="0.2">
      <c r="A33" s="7"/>
      <c r="B33" s="9"/>
      <c r="C33" s="8"/>
    </row>
    <row r="34" spans="1:3" x14ac:dyDescent="0.2">
      <c r="A34" s="7"/>
      <c r="B34" s="9"/>
      <c r="C34" s="8"/>
    </row>
    <row r="35" spans="1:3" x14ac:dyDescent="0.2">
      <c r="A35" s="7"/>
      <c r="B35" s="9"/>
      <c r="C35" s="8"/>
    </row>
    <row r="36" spans="1:3" x14ac:dyDescent="0.2">
      <c r="A36" s="7"/>
      <c r="B36" s="9"/>
      <c r="C36" s="8"/>
    </row>
    <row r="37" spans="1:3" x14ac:dyDescent="0.2">
      <c r="A37" s="7"/>
      <c r="B37" s="9"/>
      <c r="C37" s="8"/>
    </row>
    <row r="38" spans="1:3" x14ac:dyDescent="0.2">
      <c r="A38" s="7"/>
      <c r="B38" s="9"/>
      <c r="C38" s="8"/>
    </row>
    <row r="39" spans="1:3" x14ac:dyDescent="0.2">
      <c r="A39" s="7"/>
      <c r="B39" s="9"/>
      <c r="C39" s="8"/>
    </row>
    <row r="40" spans="1:3" x14ac:dyDescent="0.2">
      <c r="A40" s="7"/>
      <c r="B40" s="9"/>
      <c r="C40" s="8"/>
    </row>
    <row r="41" spans="1:3" x14ac:dyDescent="0.2">
      <c r="A41" s="6"/>
      <c r="B41" s="6"/>
      <c r="C41" s="8"/>
    </row>
    <row r="42" spans="1:3" x14ac:dyDescent="0.2">
      <c r="A42" s="6"/>
      <c r="B42" s="11" t="s">
        <v>16</v>
      </c>
      <c r="C42" s="15">
        <f>SUM(C8:C41)</f>
        <v>0</v>
      </c>
    </row>
  </sheetData>
  <phoneticPr fontId="3" type="noConversion"/>
  <pageMargins left="0.75" right="0.38" top="1" bottom="1" header="0.5" footer="0.5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2"/>
  <sheetViews>
    <sheetView showGridLines="0" topLeftCell="A4" workbookViewId="0">
      <selection activeCell="H5" sqref="H5"/>
    </sheetView>
  </sheetViews>
  <sheetFormatPr defaultRowHeight="12.75" x14ac:dyDescent="0.2"/>
  <cols>
    <col min="1" max="1" width="10.42578125" customWidth="1"/>
    <col min="2" max="2" width="31.28515625" customWidth="1"/>
    <col min="3" max="3" width="12.7109375" style="1" customWidth="1"/>
    <col min="4" max="5" width="5.5703125" style="1" bestFit="1" customWidth="1"/>
    <col min="6" max="6" width="16.42578125" style="1" customWidth="1"/>
    <col min="7" max="7" width="13.140625" style="1" customWidth="1"/>
    <col min="8" max="8" width="11.85546875" style="1" customWidth="1"/>
    <col min="9" max="9" width="5.5703125" style="1" customWidth="1"/>
    <col min="10" max="10" width="5.5703125" style="1" bestFit="1" customWidth="1"/>
    <col min="11" max="11" width="7.42578125" customWidth="1"/>
  </cols>
  <sheetData>
    <row r="2" spans="1:14" ht="15" x14ac:dyDescent="0.2">
      <c r="C2" s="3" t="s">
        <v>41</v>
      </c>
      <c r="F2" s="16">
        <v>45343</v>
      </c>
    </row>
    <row r="3" spans="1:14" ht="15" x14ac:dyDescent="0.2">
      <c r="C3" s="3"/>
    </row>
    <row r="4" spans="1:14" ht="15" x14ac:dyDescent="0.2">
      <c r="C4" s="3"/>
      <c r="F4" s="2" t="s">
        <v>34</v>
      </c>
      <c r="G4" s="2"/>
      <c r="H4" s="20">
        <v>30</v>
      </c>
    </row>
    <row r="5" spans="1:14" ht="15" x14ac:dyDescent="0.2">
      <c r="C5" s="3"/>
    </row>
    <row r="7" spans="1:14" x14ac:dyDescent="0.2">
      <c r="A7" s="13" t="s">
        <v>13</v>
      </c>
      <c r="B7" s="11" t="s">
        <v>14</v>
      </c>
      <c r="C7" s="12" t="s">
        <v>15</v>
      </c>
      <c r="F7" s="13" t="s">
        <v>21</v>
      </c>
      <c r="G7" s="11"/>
      <c r="H7" s="12"/>
      <c r="L7" s="5"/>
      <c r="M7" s="5"/>
      <c r="N7" s="5"/>
    </row>
    <row r="8" spans="1:14" x14ac:dyDescent="0.2">
      <c r="A8" s="7">
        <v>45342</v>
      </c>
      <c r="B8" s="9" t="s">
        <v>43</v>
      </c>
      <c r="C8" s="8">
        <v>10.95</v>
      </c>
      <c r="F8" s="14" t="s">
        <v>22</v>
      </c>
      <c r="G8" s="6">
        <v>0</v>
      </c>
      <c r="H8" s="8">
        <f t="shared" ref="H8:H18" si="0">G8*F8</f>
        <v>0</v>
      </c>
      <c r="L8" s="1"/>
      <c r="M8" s="1"/>
      <c r="N8" s="1"/>
    </row>
    <row r="9" spans="1:14" x14ac:dyDescent="0.2">
      <c r="A9" s="7">
        <v>45343</v>
      </c>
      <c r="B9" s="9" t="s">
        <v>44</v>
      </c>
      <c r="C9" s="8">
        <v>17.5</v>
      </c>
      <c r="F9" s="14" t="s">
        <v>23</v>
      </c>
      <c r="G9" s="6">
        <v>0</v>
      </c>
      <c r="H9" s="8">
        <f t="shared" si="0"/>
        <v>0</v>
      </c>
      <c r="L9" s="1"/>
      <c r="M9" s="1"/>
      <c r="N9" s="1"/>
    </row>
    <row r="10" spans="1:14" x14ac:dyDescent="0.2">
      <c r="A10" s="7"/>
      <c r="B10" s="9"/>
      <c r="C10" s="8"/>
      <c r="F10" s="14" t="s">
        <v>24</v>
      </c>
      <c r="G10" s="6">
        <v>0</v>
      </c>
      <c r="H10" s="8">
        <f t="shared" si="0"/>
        <v>0</v>
      </c>
      <c r="L10" s="1"/>
      <c r="M10" s="1"/>
      <c r="N10" s="1"/>
    </row>
    <row r="11" spans="1:14" x14ac:dyDescent="0.2">
      <c r="A11" s="7"/>
      <c r="B11" s="9"/>
      <c r="C11" s="8"/>
      <c r="F11" s="7" t="s">
        <v>18</v>
      </c>
      <c r="G11" s="6"/>
      <c r="H11" s="8">
        <f t="shared" si="0"/>
        <v>0</v>
      </c>
      <c r="L11" s="1"/>
      <c r="M11" s="1"/>
      <c r="N11" s="1"/>
    </row>
    <row r="12" spans="1:14" x14ac:dyDescent="0.2">
      <c r="A12" s="7"/>
      <c r="B12" s="9"/>
      <c r="C12" s="8"/>
      <c r="F12" s="7" t="s">
        <v>17</v>
      </c>
      <c r="G12" s="6">
        <v>1</v>
      </c>
      <c r="H12" s="8">
        <f t="shared" si="0"/>
        <v>1</v>
      </c>
      <c r="L12" s="1"/>
      <c r="M12" s="1"/>
      <c r="N12" s="1"/>
    </row>
    <row r="13" spans="1:14" x14ac:dyDescent="0.2">
      <c r="A13" s="7"/>
      <c r="B13" s="9"/>
      <c r="C13" s="8"/>
      <c r="F13" s="14" t="s">
        <v>26</v>
      </c>
      <c r="G13" s="6">
        <v>1</v>
      </c>
      <c r="H13" s="8">
        <f t="shared" si="0"/>
        <v>0.5</v>
      </c>
      <c r="L13" s="1"/>
      <c r="M13" s="1"/>
      <c r="N13" s="1"/>
    </row>
    <row r="14" spans="1:14" x14ac:dyDescent="0.2">
      <c r="A14" s="7"/>
      <c r="B14" s="9"/>
      <c r="C14" s="8"/>
      <c r="F14" s="14" t="s">
        <v>25</v>
      </c>
      <c r="G14" s="6">
        <v>0</v>
      </c>
      <c r="H14" s="8">
        <f t="shared" si="0"/>
        <v>0</v>
      </c>
      <c r="L14" s="1"/>
      <c r="M14" s="1"/>
      <c r="N14" s="1"/>
    </row>
    <row r="15" spans="1:14" x14ac:dyDescent="0.2">
      <c r="A15" s="7"/>
      <c r="B15" s="9"/>
      <c r="C15" s="8"/>
      <c r="F15" s="14" t="s">
        <v>27</v>
      </c>
      <c r="G15" s="6">
        <v>0</v>
      </c>
      <c r="H15" s="8">
        <f t="shared" si="0"/>
        <v>0</v>
      </c>
      <c r="L15" s="1"/>
      <c r="M15" s="1"/>
      <c r="N15" s="1"/>
    </row>
    <row r="16" spans="1:14" x14ac:dyDescent="0.2">
      <c r="A16" s="7"/>
      <c r="B16" s="9"/>
      <c r="C16" s="8"/>
      <c r="F16" s="14" t="s">
        <v>28</v>
      </c>
      <c r="G16" s="6">
        <v>0</v>
      </c>
      <c r="H16" s="8">
        <f t="shared" si="0"/>
        <v>0</v>
      </c>
      <c r="L16" s="1"/>
      <c r="M16" s="1"/>
      <c r="N16" s="1"/>
    </row>
    <row r="17" spans="1:14" x14ac:dyDescent="0.2">
      <c r="A17" s="7"/>
      <c r="B17" s="6"/>
      <c r="C17" s="8"/>
      <c r="F17" s="14" t="s">
        <v>29</v>
      </c>
      <c r="G17" s="6">
        <v>0</v>
      </c>
      <c r="H17" s="8">
        <f t="shared" si="0"/>
        <v>0</v>
      </c>
      <c r="L17" s="1"/>
      <c r="M17" s="1"/>
      <c r="N17" s="1"/>
    </row>
    <row r="18" spans="1:14" x14ac:dyDescent="0.2">
      <c r="A18" s="7"/>
      <c r="B18" s="6"/>
      <c r="C18" s="8"/>
      <c r="F18" s="14" t="s">
        <v>30</v>
      </c>
      <c r="G18" s="6">
        <v>5</v>
      </c>
      <c r="H18" s="8">
        <f t="shared" si="0"/>
        <v>0.05</v>
      </c>
      <c r="L18" s="1"/>
      <c r="M18" s="1"/>
      <c r="N18" s="1"/>
    </row>
    <row r="19" spans="1:14" x14ac:dyDescent="0.2">
      <c r="A19" s="7"/>
      <c r="B19" s="6"/>
      <c r="C19" s="8"/>
      <c r="F19" s="1" t="s">
        <v>31</v>
      </c>
      <c r="H19" s="1">
        <f>SUM(H8:H18)</f>
        <v>1.55</v>
      </c>
    </row>
    <row r="20" spans="1:14" x14ac:dyDescent="0.2">
      <c r="A20" s="7"/>
      <c r="B20" s="6"/>
      <c r="C20" s="10"/>
      <c r="D20" s="2"/>
      <c r="E20" s="2"/>
      <c r="I20" s="2"/>
      <c r="J20" s="2"/>
      <c r="K20" s="4"/>
      <c r="L20" s="2"/>
      <c r="M20" s="2"/>
      <c r="N20" s="2"/>
    </row>
    <row r="21" spans="1:14" x14ac:dyDescent="0.2">
      <c r="A21" s="7"/>
      <c r="B21" s="6"/>
      <c r="C21" s="8"/>
      <c r="F21" s="1" t="s">
        <v>32</v>
      </c>
      <c r="H21" s="1">
        <f>+C42</f>
        <v>28.45</v>
      </c>
    </row>
    <row r="22" spans="1:14" x14ac:dyDescent="0.2">
      <c r="A22" s="7"/>
      <c r="B22" s="9"/>
      <c r="C22" s="8"/>
    </row>
    <row r="23" spans="1:14" x14ac:dyDescent="0.2">
      <c r="A23" s="7"/>
      <c r="B23" s="9"/>
      <c r="C23" s="8"/>
      <c r="F23" s="1" t="s">
        <v>33</v>
      </c>
      <c r="H23" s="1">
        <f>+H21+H19</f>
        <v>30</v>
      </c>
    </row>
    <row r="24" spans="1:14" x14ac:dyDescent="0.2">
      <c r="A24" s="7"/>
      <c r="B24" s="9"/>
      <c r="C24" s="8"/>
    </row>
    <row r="25" spans="1:14" x14ac:dyDescent="0.2">
      <c r="A25" s="7"/>
      <c r="B25" s="9"/>
      <c r="C25" s="8"/>
    </row>
    <row r="26" spans="1:14" x14ac:dyDescent="0.2">
      <c r="A26" s="7"/>
      <c r="B26" s="9"/>
      <c r="C26" s="8"/>
    </row>
    <row r="27" spans="1:14" x14ac:dyDescent="0.2">
      <c r="A27" s="7"/>
      <c r="B27" s="9"/>
      <c r="C27" s="8"/>
    </row>
    <row r="28" spans="1:14" x14ac:dyDescent="0.2">
      <c r="A28" s="7"/>
      <c r="B28" s="9"/>
      <c r="C28" s="8"/>
    </row>
    <row r="29" spans="1:14" x14ac:dyDescent="0.2">
      <c r="A29" s="7"/>
      <c r="B29" s="9"/>
      <c r="C29" s="8"/>
    </row>
    <row r="30" spans="1:14" x14ac:dyDescent="0.2">
      <c r="A30" s="7"/>
      <c r="B30" s="9"/>
      <c r="C30" s="8"/>
    </row>
    <row r="31" spans="1:14" x14ac:dyDescent="0.2">
      <c r="A31" s="7"/>
      <c r="B31" s="9"/>
      <c r="C31" s="8"/>
    </row>
    <row r="32" spans="1:14" x14ac:dyDescent="0.2">
      <c r="A32" s="7"/>
      <c r="B32" s="9"/>
      <c r="C32" s="8"/>
    </row>
    <row r="33" spans="1:3" x14ac:dyDescent="0.2">
      <c r="A33" s="7"/>
      <c r="B33" s="9"/>
      <c r="C33" s="8"/>
    </row>
    <row r="34" spans="1:3" x14ac:dyDescent="0.2">
      <c r="A34" s="7"/>
      <c r="B34" s="9"/>
      <c r="C34" s="8"/>
    </row>
    <row r="35" spans="1:3" x14ac:dyDescent="0.2">
      <c r="A35" s="7"/>
      <c r="B35" s="9"/>
      <c r="C35" s="8"/>
    </row>
    <row r="36" spans="1:3" x14ac:dyDescent="0.2">
      <c r="A36" s="7"/>
      <c r="B36" s="9"/>
      <c r="C36" s="8"/>
    </row>
    <row r="37" spans="1:3" x14ac:dyDescent="0.2">
      <c r="A37" s="7"/>
      <c r="B37" s="9"/>
      <c r="C37" s="8"/>
    </row>
    <row r="38" spans="1:3" x14ac:dyDescent="0.2">
      <c r="A38" s="7"/>
      <c r="B38" s="9"/>
      <c r="C38" s="8"/>
    </row>
    <row r="39" spans="1:3" x14ac:dyDescent="0.2">
      <c r="A39" s="7"/>
      <c r="B39" s="9"/>
      <c r="C39" s="8"/>
    </row>
    <row r="40" spans="1:3" x14ac:dyDescent="0.2">
      <c r="A40" s="7"/>
      <c r="B40" s="9"/>
      <c r="C40" s="8"/>
    </row>
    <row r="41" spans="1:3" x14ac:dyDescent="0.2">
      <c r="A41" s="6"/>
      <c r="B41" s="6"/>
      <c r="C41" s="8"/>
    </row>
    <row r="42" spans="1:3" x14ac:dyDescent="0.2">
      <c r="A42" s="6"/>
      <c r="B42" s="11" t="s">
        <v>16</v>
      </c>
      <c r="C42" s="15">
        <f>SUM(C8:C41)</f>
        <v>28.45</v>
      </c>
    </row>
  </sheetData>
  <pageMargins left="0.75" right="0.38" top="1" bottom="1" header="0.5" footer="0.5"/>
  <pageSetup paperSize="9" scale="84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8"/>
  <sheetViews>
    <sheetView showGridLines="0" tabSelected="1" topLeftCell="C1" workbookViewId="0">
      <selection activeCell="H22" sqref="H22"/>
    </sheetView>
  </sheetViews>
  <sheetFormatPr defaultRowHeight="12.75" x14ac:dyDescent="0.2"/>
  <cols>
    <col min="1" max="1" width="6.140625" customWidth="1"/>
    <col min="2" max="2" width="14.7109375" customWidth="1"/>
    <col min="3" max="3" width="6.28515625" style="1" customWidth="1"/>
    <col min="4" max="6" width="6.5703125" style="1" bestFit="1" customWidth="1"/>
    <col min="7" max="11" width="5.5703125" style="1" customWidth="1"/>
    <col min="12" max="12" width="5.5703125" style="1" bestFit="1" customWidth="1"/>
    <col min="13" max="14" width="5.5703125" style="1" customWidth="1"/>
    <col min="15" max="15" width="2.28515625" customWidth="1"/>
  </cols>
  <sheetData>
    <row r="2" spans="1:18" ht="15" x14ac:dyDescent="0.2">
      <c r="C2" s="3" t="s">
        <v>45</v>
      </c>
    </row>
    <row r="4" spans="1:18" x14ac:dyDescent="0.2">
      <c r="P4" s="5" t="s">
        <v>8</v>
      </c>
      <c r="Q4" s="5" t="s">
        <v>9</v>
      </c>
      <c r="R4" s="5" t="s">
        <v>10</v>
      </c>
    </row>
    <row r="5" spans="1:18" x14ac:dyDescent="0.2">
      <c r="A5">
        <v>2440</v>
      </c>
      <c r="B5" t="s">
        <v>11</v>
      </c>
      <c r="C5" s="17">
        <v>17.5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P5" s="1">
        <f>SUM(C5:O5)+SUM(C6:N6)</f>
        <v>17.5</v>
      </c>
      <c r="Q5" s="1">
        <f>P5-R5</f>
        <v>0</v>
      </c>
      <c r="R5" s="1">
        <f>P5/1</f>
        <v>17.5</v>
      </c>
    </row>
    <row r="6" spans="1:18" x14ac:dyDescent="0.2"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P6" s="1"/>
      <c r="Q6" s="1"/>
      <c r="R6" s="1"/>
    </row>
    <row r="7" spans="1:18" x14ac:dyDescent="0.2">
      <c r="A7">
        <v>2360</v>
      </c>
      <c r="B7" t="s">
        <v>0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P7" s="1">
        <f>SUM(C7:O7)</f>
        <v>0</v>
      </c>
      <c r="Q7" s="1">
        <f>P7-R7</f>
        <v>0</v>
      </c>
      <c r="R7" s="1">
        <f>P7/1</f>
        <v>0</v>
      </c>
    </row>
    <row r="8" spans="1:18" x14ac:dyDescent="0.2">
      <c r="A8">
        <v>2280</v>
      </c>
      <c r="B8" t="s">
        <v>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P8" s="1">
        <f>SUM(C8:O8)</f>
        <v>0</v>
      </c>
      <c r="Q8" s="1">
        <f>P8-R8</f>
        <v>0</v>
      </c>
      <c r="R8" s="1">
        <f>P8/1.2</f>
        <v>0</v>
      </c>
    </row>
    <row r="9" spans="1:18" x14ac:dyDescent="0.2">
      <c r="A9">
        <v>2240</v>
      </c>
      <c r="B9" t="s">
        <v>2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P9" s="1">
        <f>SUM(C9:O9)</f>
        <v>0</v>
      </c>
      <c r="Q9" s="1">
        <f>P9-R9</f>
        <v>0</v>
      </c>
      <c r="R9" s="1">
        <f>P9/1</f>
        <v>0</v>
      </c>
    </row>
    <row r="10" spans="1:18" x14ac:dyDescent="0.2">
      <c r="A10">
        <v>2243</v>
      </c>
      <c r="B10" t="s">
        <v>42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P10" s="1">
        <f t="shared" ref="P10:P16" si="0">SUM(C10:O10)</f>
        <v>0</v>
      </c>
      <c r="Q10" s="1">
        <v>0</v>
      </c>
      <c r="R10" s="1">
        <f>+P10</f>
        <v>0</v>
      </c>
    </row>
    <row r="11" spans="1:18" x14ac:dyDescent="0.2">
      <c r="A11">
        <v>2100</v>
      </c>
      <c r="B11" t="s">
        <v>12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P11" s="1">
        <f t="shared" si="0"/>
        <v>0</v>
      </c>
      <c r="Q11" s="1">
        <f t="shared" ref="Q11:Q16" si="1">P11-R11</f>
        <v>0</v>
      </c>
      <c r="R11" s="1">
        <f>P11/1.2</f>
        <v>0</v>
      </c>
    </row>
    <row r="12" spans="1:18" x14ac:dyDescent="0.2">
      <c r="A12">
        <v>1200</v>
      </c>
      <c r="B12" t="s">
        <v>3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P12" s="1">
        <f t="shared" si="0"/>
        <v>0</v>
      </c>
      <c r="Q12" s="1">
        <f t="shared" si="1"/>
        <v>0</v>
      </c>
      <c r="R12" s="1">
        <f>P12/1.2</f>
        <v>0</v>
      </c>
    </row>
    <row r="13" spans="1:18" x14ac:dyDescent="0.2">
      <c r="A13">
        <v>2260</v>
      </c>
      <c r="B13" t="s">
        <v>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P13" s="1">
        <f t="shared" si="0"/>
        <v>0</v>
      </c>
      <c r="Q13" s="1">
        <f t="shared" si="1"/>
        <v>0</v>
      </c>
      <c r="R13" s="1">
        <f>P13</f>
        <v>0</v>
      </c>
    </row>
    <row r="14" spans="1:18" x14ac:dyDescent="0.2">
      <c r="A14">
        <v>2340</v>
      </c>
      <c r="B14" t="s">
        <v>5</v>
      </c>
      <c r="C14" s="17">
        <v>10.95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P14" s="1">
        <f t="shared" si="0"/>
        <v>10.95</v>
      </c>
      <c r="Q14" s="1">
        <f t="shared" si="1"/>
        <v>1.82</v>
      </c>
      <c r="R14" s="1">
        <f>P14/1.2</f>
        <v>9.1300000000000008</v>
      </c>
    </row>
    <row r="15" spans="1:18" x14ac:dyDescent="0.2">
      <c r="A15">
        <v>2280</v>
      </c>
      <c r="B15" t="s">
        <v>1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P15" s="1">
        <f t="shared" si="0"/>
        <v>0</v>
      </c>
      <c r="Q15" s="1">
        <f t="shared" si="1"/>
        <v>0</v>
      </c>
      <c r="R15" s="1">
        <f>P15/1.2</f>
        <v>0</v>
      </c>
    </row>
    <row r="16" spans="1:18" x14ac:dyDescent="0.2">
      <c r="A16">
        <v>2281</v>
      </c>
      <c r="B16" t="s">
        <v>6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P16" s="1">
        <f t="shared" si="0"/>
        <v>0</v>
      </c>
      <c r="Q16" s="1">
        <f t="shared" si="1"/>
        <v>0</v>
      </c>
      <c r="R16" s="1">
        <f>P16/1.2</f>
        <v>0</v>
      </c>
    </row>
    <row r="17" spans="2:18" x14ac:dyDescent="0.2">
      <c r="C17" s="17"/>
      <c r="D17" s="17"/>
      <c r="E17" s="17"/>
      <c r="F17" s="17"/>
      <c r="G17" s="17"/>
      <c r="H17" s="17"/>
      <c r="I17" s="17"/>
      <c r="J17" s="17"/>
      <c r="K17" s="17"/>
    </row>
    <row r="18" spans="2:18" x14ac:dyDescent="0.2">
      <c r="B18" s="18" t="s">
        <v>7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8"/>
      <c r="P18" s="19">
        <f>SUM(P5:P17)</f>
        <v>28.45</v>
      </c>
      <c r="Q18" s="19">
        <f>SUM(Q5:Q17)</f>
        <v>1.82</v>
      </c>
      <c r="R18" s="19">
        <f>SUM(R5:R17)</f>
        <v>26.63</v>
      </c>
    </row>
  </sheetData>
  <pageMargins left="0.75" right="0.38" top="1" bottom="1" header="0.5" footer="0.5"/>
  <pageSetup paperSize="9" scale="7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2:N27"/>
  <sheetViews>
    <sheetView showGridLines="0" workbookViewId="0">
      <selection activeCell="G16" sqref="G16"/>
    </sheetView>
  </sheetViews>
  <sheetFormatPr defaultRowHeight="12.75" x14ac:dyDescent="0.2"/>
  <cols>
    <col min="1" max="1" width="10.42578125" customWidth="1"/>
    <col min="2" max="2" width="20.140625" customWidth="1"/>
    <col min="3" max="3" width="12.7109375" style="1" customWidth="1"/>
    <col min="4" max="5" width="5.5703125" style="1" bestFit="1" customWidth="1"/>
    <col min="6" max="6" width="16.42578125" style="1" customWidth="1"/>
    <col min="7" max="7" width="13.140625" style="1" customWidth="1"/>
    <col min="8" max="8" width="11.85546875" style="1" customWidth="1"/>
    <col min="9" max="9" width="5.5703125" style="1" customWidth="1"/>
    <col min="10" max="10" width="5.5703125" style="1" bestFit="1" customWidth="1"/>
    <col min="11" max="11" width="7.42578125" customWidth="1"/>
  </cols>
  <sheetData>
    <row r="2" spans="1:14" ht="15" x14ac:dyDescent="0.2">
      <c r="C2" s="3" t="s">
        <v>40</v>
      </c>
    </row>
    <row r="3" spans="1:14" ht="15" x14ac:dyDescent="0.2">
      <c r="C3" s="3"/>
    </row>
    <row r="4" spans="1:14" ht="15" x14ac:dyDescent="0.2">
      <c r="C4" s="3"/>
      <c r="F4" s="2" t="s">
        <v>34</v>
      </c>
      <c r="G4" s="2"/>
      <c r="H4" s="2">
        <v>250</v>
      </c>
    </row>
    <row r="5" spans="1:14" ht="15" x14ac:dyDescent="0.2">
      <c r="C5" s="3"/>
    </row>
    <row r="7" spans="1:14" x14ac:dyDescent="0.2">
      <c r="A7" s="13" t="s">
        <v>13</v>
      </c>
      <c r="B7" s="11" t="s">
        <v>14</v>
      </c>
      <c r="C7" s="12" t="s">
        <v>15</v>
      </c>
      <c r="F7" s="13" t="s">
        <v>21</v>
      </c>
      <c r="G7" s="11"/>
      <c r="H7" s="12"/>
      <c r="L7" s="5"/>
      <c r="M7" s="5"/>
      <c r="N7" s="5"/>
    </row>
    <row r="8" spans="1:14" x14ac:dyDescent="0.2">
      <c r="A8" s="7">
        <v>40805</v>
      </c>
      <c r="B8" s="6" t="s">
        <v>35</v>
      </c>
      <c r="C8" s="8">
        <v>9.09</v>
      </c>
      <c r="F8" s="14" t="s">
        <v>22</v>
      </c>
      <c r="G8" s="6">
        <v>0</v>
      </c>
      <c r="H8" s="8">
        <f>G8*20</f>
        <v>0</v>
      </c>
      <c r="L8" s="1"/>
      <c r="M8" s="1"/>
      <c r="N8" s="1"/>
    </row>
    <row r="9" spans="1:14" x14ac:dyDescent="0.2">
      <c r="A9" s="7">
        <v>40807</v>
      </c>
      <c r="B9" s="6" t="s">
        <v>35</v>
      </c>
      <c r="C9" s="8">
        <v>9.48</v>
      </c>
      <c r="F9" s="14" t="s">
        <v>23</v>
      </c>
      <c r="G9" s="6">
        <v>14</v>
      </c>
      <c r="H9" s="8">
        <f>G9*10</f>
        <v>140</v>
      </c>
      <c r="L9" s="1"/>
      <c r="M9" s="1"/>
      <c r="N9" s="1"/>
    </row>
    <row r="10" spans="1:14" x14ac:dyDescent="0.2">
      <c r="A10" s="7">
        <v>40807</v>
      </c>
      <c r="B10" s="6" t="s">
        <v>36</v>
      </c>
      <c r="C10" s="8">
        <v>4.41</v>
      </c>
      <c r="F10" s="14" t="s">
        <v>24</v>
      </c>
      <c r="G10" s="6">
        <v>1</v>
      </c>
      <c r="H10" s="8">
        <f>G10*5</f>
        <v>5</v>
      </c>
      <c r="L10" s="1"/>
      <c r="M10" s="1"/>
      <c r="N10" s="1"/>
    </row>
    <row r="11" spans="1:14" x14ac:dyDescent="0.2">
      <c r="A11" s="7">
        <v>40808</v>
      </c>
      <c r="B11" s="6" t="s">
        <v>37</v>
      </c>
      <c r="C11" s="8">
        <v>8</v>
      </c>
      <c r="F11" s="7" t="s">
        <v>18</v>
      </c>
      <c r="G11" s="6"/>
      <c r="H11" s="8">
        <f>G11*2</f>
        <v>0</v>
      </c>
      <c r="L11" s="1"/>
      <c r="M11" s="1"/>
      <c r="N11" s="1"/>
    </row>
    <row r="12" spans="1:14" x14ac:dyDescent="0.2">
      <c r="A12" s="7">
        <v>40812</v>
      </c>
      <c r="B12" s="6" t="s">
        <v>38</v>
      </c>
      <c r="C12" s="8">
        <v>6.99</v>
      </c>
      <c r="F12" s="7" t="s">
        <v>17</v>
      </c>
      <c r="G12" s="6">
        <v>29</v>
      </c>
      <c r="H12" s="8">
        <f>G12</f>
        <v>29</v>
      </c>
      <c r="L12" s="1"/>
      <c r="M12" s="1"/>
      <c r="N12" s="1"/>
    </row>
    <row r="13" spans="1:14" x14ac:dyDescent="0.2">
      <c r="A13" s="7">
        <v>40812</v>
      </c>
      <c r="B13" s="6" t="s">
        <v>39</v>
      </c>
      <c r="C13" s="8">
        <v>18</v>
      </c>
      <c r="F13" s="14" t="s">
        <v>26</v>
      </c>
      <c r="G13" s="6">
        <v>5</v>
      </c>
      <c r="H13" s="8">
        <f t="shared" ref="H13:H18" si="0">G13*F13</f>
        <v>2.5</v>
      </c>
      <c r="L13" s="1"/>
      <c r="M13" s="1"/>
      <c r="N13" s="1"/>
    </row>
    <row r="14" spans="1:14" x14ac:dyDescent="0.2">
      <c r="A14" s="7">
        <v>40815</v>
      </c>
      <c r="B14" s="6" t="s">
        <v>19</v>
      </c>
      <c r="C14" s="8">
        <v>9.3000000000000007</v>
      </c>
      <c r="F14" s="14" t="s">
        <v>25</v>
      </c>
      <c r="G14" s="6">
        <v>19</v>
      </c>
      <c r="H14" s="8">
        <f t="shared" si="0"/>
        <v>3.8</v>
      </c>
      <c r="L14" s="1"/>
      <c r="M14" s="1"/>
      <c r="N14" s="1"/>
    </row>
    <row r="15" spans="1:14" x14ac:dyDescent="0.2">
      <c r="A15" s="7">
        <v>40815</v>
      </c>
      <c r="B15" s="6" t="s">
        <v>20</v>
      </c>
      <c r="C15" s="8">
        <v>1</v>
      </c>
      <c r="F15" s="14" t="s">
        <v>27</v>
      </c>
      <c r="G15" s="6">
        <v>16</v>
      </c>
      <c r="H15" s="8">
        <f t="shared" si="0"/>
        <v>1.6</v>
      </c>
      <c r="L15" s="1"/>
      <c r="M15" s="1"/>
      <c r="N15" s="1"/>
    </row>
    <row r="16" spans="1:14" x14ac:dyDescent="0.2">
      <c r="A16" s="7"/>
      <c r="B16" s="6"/>
      <c r="C16" s="8"/>
      <c r="F16" s="14" t="s">
        <v>28</v>
      </c>
      <c r="G16" s="6">
        <v>26</v>
      </c>
      <c r="H16" s="8">
        <f t="shared" si="0"/>
        <v>1.3</v>
      </c>
      <c r="L16" s="1"/>
      <c r="M16" s="1"/>
      <c r="N16" s="1"/>
    </row>
    <row r="17" spans="1:14" x14ac:dyDescent="0.2">
      <c r="A17" s="7"/>
      <c r="B17" s="6"/>
      <c r="C17" s="8"/>
      <c r="F17" s="14" t="s">
        <v>29</v>
      </c>
      <c r="G17" s="6">
        <v>7</v>
      </c>
      <c r="H17" s="8">
        <f t="shared" si="0"/>
        <v>0.14000000000000001</v>
      </c>
      <c r="L17" s="1"/>
      <c r="M17" s="1"/>
      <c r="N17" s="1"/>
    </row>
    <row r="18" spans="1:14" x14ac:dyDescent="0.2">
      <c r="A18" s="7"/>
      <c r="B18" s="6"/>
      <c r="C18" s="8"/>
      <c r="F18" s="14" t="s">
        <v>30</v>
      </c>
      <c r="G18" s="6">
        <v>39</v>
      </c>
      <c r="H18" s="8">
        <f t="shared" si="0"/>
        <v>0.39</v>
      </c>
      <c r="L18" s="1"/>
      <c r="M18" s="1"/>
      <c r="N18" s="1"/>
    </row>
    <row r="19" spans="1:14" x14ac:dyDescent="0.2">
      <c r="A19" s="7"/>
      <c r="B19" s="6"/>
      <c r="C19" s="8"/>
      <c r="F19" s="1" t="s">
        <v>31</v>
      </c>
      <c r="H19" s="1">
        <f>SUM(H8:H18)</f>
        <v>183.73</v>
      </c>
    </row>
    <row r="20" spans="1:14" x14ac:dyDescent="0.2">
      <c r="A20" s="7"/>
      <c r="B20" s="9"/>
      <c r="C20" s="10"/>
      <c r="D20" s="2"/>
      <c r="E20" s="2"/>
      <c r="I20" s="2"/>
      <c r="J20" s="2"/>
      <c r="K20" s="4"/>
      <c r="L20" s="2"/>
      <c r="M20" s="2"/>
      <c r="N20" s="2"/>
    </row>
    <row r="21" spans="1:14" x14ac:dyDescent="0.2">
      <c r="A21" s="7"/>
      <c r="B21" s="9"/>
      <c r="C21" s="8"/>
      <c r="F21" s="1" t="s">
        <v>32</v>
      </c>
      <c r="H21" s="1">
        <f>+C27</f>
        <v>66.27</v>
      </c>
    </row>
    <row r="22" spans="1:14" x14ac:dyDescent="0.2">
      <c r="A22" s="7"/>
      <c r="B22" s="9"/>
      <c r="C22" s="8"/>
    </row>
    <row r="23" spans="1:14" x14ac:dyDescent="0.2">
      <c r="A23" s="7"/>
      <c r="B23" s="9"/>
      <c r="C23" s="8"/>
      <c r="F23" s="1" t="s">
        <v>33</v>
      </c>
      <c r="H23" s="1">
        <f>+H21+H19</f>
        <v>250</v>
      </c>
    </row>
    <row r="24" spans="1:14" x14ac:dyDescent="0.2">
      <c r="A24" s="7"/>
      <c r="B24" s="9"/>
      <c r="C24" s="8"/>
    </row>
    <row r="25" spans="1:14" x14ac:dyDescent="0.2">
      <c r="A25" s="7"/>
      <c r="B25" s="9"/>
      <c r="C25" s="8"/>
    </row>
    <row r="26" spans="1:14" x14ac:dyDescent="0.2">
      <c r="A26" s="6"/>
      <c r="B26" s="6"/>
      <c r="C26" s="8"/>
    </row>
    <row r="27" spans="1:14" x14ac:dyDescent="0.2">
      <c r="A27" s="6"/>
      <c r="B27" s="11" t="s">
        <v>16</v>
      </c>
      <c r="C27" s="15">
        <f>SUM(C8:C26)</f>
        <v>66.27</v>
      </c>
    </row>
  </sheetData>
  <phoneticPr fontId="3" type="noConversion"/>
  <pageMargins left="0.75" right="0.38" top="1" bottom="1" header="0.5" footer="0.5"/>
  <pageSetup paperSize="9" scale="9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Current</vt:lpstr>
      <vt:lpstr>Summary</vt:lpstr>
      <vt:lpstr>050324S</vt:lpstr>
      <vt:lpstr>050324</vt:lpstr>
      <vt:lpstr>Summary-300911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DavidRichings</dc:creator>
  <cp:lastModifiedBy>david richings</cp:lastModifiedBy>
  <cp:lastPrinted>2021-03-05T12:40:46Z</cp:lastPrinted>
  <dcterms:created xsi:type="dcterms:W3CDTF">2011-05-24T09:01:55Z</dcterms:created>
  <dcterms:modified xsi:type="dcterms:W3CDTF">2024-03-19T21:19:42Z</dcterms:modified>
</cp:coreProperties>
</file>